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19440" windowHeight="9525" activeTab="1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15" i="2" l="1"/>
  <c r="M14" i="2"/>
  <c r="B14" i="2"/>
  <c r="M13" i="2"/>
  <c r="B13" i="2"/>
  <c r="M12" i="2"/>
  <c r="B12" i="2"/>
  <c r="M11" i="2"/>
  <c r="B11" i="2"/>
  <c r="M10" i="2"/>
  <c r="B10" i="2"/>
  <c r="M9" i="2"/>
  <c r="B9" i="2"/>
  <c r="M8" i="2"/>
  <c r="B8" i="2"/>
  <c r="M7" i="2"/>
  <c r="M15" i="2" s="1"/>
  <c r="M16" i="2" s="1"/>
  <c r="B7" i="2"/>
  <c r="L15" i="1" l="1"/>
  <c r="M14" i="1"/>
  <c r="B14" i="1"/>
  <c r="M13" i="1"/>
  <c r="B13" i="1"/>
  <c r="M12" i="1"/>
  <c r="B12" i="1"/>
  <c r="M11" i="1"/>
  <c r="B11" i="1"/>
  <c r="M10" i="1"/>
  <c r="B10" i="1"/>
  <c r="M9" i="1"/>
  <c r="B9" i="1"/>
  <c r="M8" i="1"/>
  <c r="B8" i="1"/>
  <c r="M7" i="1"/>
  <c r="B7" i="1"/>
  <c r="M15" i="1" l="1"/>
  <c r="M16" i="1" s="1"/>
</calcChain>
</file>

<file path=xl/sharedStrings.xml><?xml version="1.0" encoding="utf-8"?>
<sst xmlns="http://schemas.openxmlformats.org/spreadsheetml/2006/main" count="128" uniqueCount="57">
  <si>
    <t>Приложение 1.3</t>
  </si>
  <si>
    <t>СПЕЦИФИКАЦИЯ</t>
  </si>
  <si>
    <t>ЛОТ</t>
  </si>
  <si>
    <t>Поставка кабеля RG</t>
  </si>
  <si>
    <t>Отдел радио и телевидения (ОРиТ)</t>
  </si>
  <si>
    <t>№ п.п.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</si>
  <si>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</si>
  <si>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</si>
  <si>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</si>
  <si>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</si>
  <si>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</si>
  <si>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</si>
  <si>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</si>
  <si>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</si>
  <si>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</si>
  <si>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</si>
  <si>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</si>
  <si>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IV кв.</t>
  </si>
  <si>
    <t>Итого</t>
  </si>
  <si>
    <t>КАБЕЛЬ RG 11</t>
  </si>
  <si>
    <t>км</t>
  </si>
  <si>
    <t>г.Уфа, ул. Каспийская 14 Иксанова Ф.С.           8-905-352-77-79</t>
  </si>
  <si>
    <t>КАБЕЛЬ RG 11 C ТРОСОМ</t>
  </si>
  <si>
    <t>КАБЕЛЬ RG 6</t>
  </si>
  <si>
    <t>КАБЕЛЬ RG 6 SAT</t>
  </si>
  <si>
    <t>КАБЕЛЬ РК 75*4*12</t>
  </si>
  <si>
    <t>КАБЕЛЬ РК 75*4*16</t>
  </si>
  <si>
    <t>КАБЕЛЬ РК 75*9*12</t>
  </si>
  <si>
    <t>КАБЕЛЬ РК 50-12-3</t>
  </si>
  <si>
    <t>В т.ч. НДС</t>
  </si>
  <si>
    <t>Предельная сумма лота составляет:    383 629,80 руб. с НДС.</t>
  </si>
  <si>
    <t>Объем может быть изменен на 30% без изменения стоимости единицы</t>
  </si>
  <si>
    <t>Требуемые сроки поставки:</t>
  </si>
  <si>
    <t xml:space="preserve"> 1квартал  до 20 февраля 2014года ;2 квартала до 10 апреля 2014года; 3 квартал до 20 июля 2014; 4 квартал до 20 октября 2014. </t>
  </si>
  <si>
    <t>Транспортировка товара</t>
  </si>
  <si>
    <t xml:space="preserve"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норме, за счет Поставщика. </t>
  </si>
  <si>
    <t>Особые условия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</si>
  <si>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</si>
  <si>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</si>
  <si>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</si>
  <si>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Инициатор закупки</t>
  </si>
  <si>
    <t xml:space="preserve"> Яппарова Р.Д. тел.: (347) 221-56-62;  8-901-817-39-50 эл.почта r.yapparova@bashtel.ru
</t>
  </si>
  <si>
    <t>Конт. лицо по техническим вопросам</t>
  </si>
  <si>
    <t>Гарантийные обязательства</t>
  </si>
  <si>
    <t>не менее 24 месяцев</t>
  </si>
  <si>
    <t>Срок службы</t>
  </si>
  <si>
    <t>не менее 25 лет</t>
  </si>
  <si>
    <t>Сунаргулов И.М. 221-55-48</t>
  </si>
  <si>
    <t>ГОСТ 11326.9-79</t>
  </si>
  <si>
    <t>ГОСТ 11326.23-79</t>
  </si>
  <si>
    <t>ГОСТ 11326.26-79</t>
  </si>
  <si>
    <t>Коаксиальный телевизионный кабель (75Ом). Для центрального проводника в кабеле используется чистая медь. Коэффициент затухания: 4.5дБ на 50МГц, 8.4дБ на 200МГц, 13.7дБ на 470МГц, 18.8дБ на 862МГц, 20.4дБ на 1000МГц, 24дБ на 1350 МГц, 27.8дБ на 1750МГц, 30.4дБ на 2050МГц, 31.1дБ на 2150МГц.</t>
  </si>
  <si>
    <t>Внутренний проводник - Меднаяая проволока, Внешний проводник - медь, Волновое сопротивление 50 Ом, Рабочая частота - не ниже 300 МГц</t>
  </si>
  <si>
    <t>Магистральный коаксильный кабель, из полностью медного внутреннего проводника, физически вспененного до 70% полиэтилена, с двойным или более экраномиз клееной алюминевой фольги на полимерной основе и медной луженой оплетки плотностью от 40% до 90%, Оболочка кабеля RG11 из ПВХ, светостабилизированного полиэтилена или негорючей безгалогенной композиции. Кабель RG11 с несущим троссом.  максимальное затухание в период эксплуатации, Затухание дБ/100 м: на частоте 862 МГц - не более 12,5 дБ</t>
  </si>
  <si>
    <t xml:space="preserve">Кабель коаксиальный типа RG6,  - для абонентского доступа  к сети КТВ. Требования - протокол испытаний на соответствие параметрам. Параметры: Волновое сопротивление , 75 Ом;  максимальное затухание в период эксплуатации, дБ/100 м: на частоте 862 МГц - не более 20 дБ ; экранирование &gt;70дБ; центральный проводник  - медь, минимальный радиус изгиба &gt; 30 мм. </t>
  </si>
  <si>
    <t>Кабель RG11, стандартный, с омедненным стальным центральным проводником, с внешним проводником состоящим из ламинированной алюминевой фольги и луженой стальной или медной проволочной оплетки, оболочка - светостабилизированный полиэтилен.   Затухание дБ/100 м: на частоте 862 МГц - не более 12,5 дБ</t>
  </si>
  <si>
    <t>3) Сертификат соответствия стандартам (декларация соотвествия)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</si>
</sst>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0"/>
      <name val="Arial Cyr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sz val="11"/>
      <color rgb="FF2C312D"/>
      <name val="Arial"/>
      <family val="2"/>
      <charset val="204"/>
    </font>
    <font>
      <sz val="11"/>
      <name val="Times New Roman"/>
      <family val="1"/>
      <charset val="204"/>
    </font>
    <font>
      <sz val="11"/>
      <color rgb="FF333333"/>
      <name val="Arial"/>
      <family val="2"/>
      <charset val="204"/>
    </font>
    <font>
      <sz val="11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111111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3" fillId="0" borderId="4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left"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0" xfId="0" applyBorder="1" applyAlignment="1">
      <alignment vertical="top" wrapText="1"/>
    </xf>
    <xf numFmtId="0" fontId="0" fillId="0" borderId="3" xfId="0" applyBorder="1"/>
    <xf numFmtId="0" fontId="0" fillId="0" borderId="7" xfId="0" applyBorder="1" applyAlignment="1">
      <alignment vertical="top" wrapText="1"/>
    </xf>
    <xf numFmtId="0" fontId="0" fillId="0" borderId="7" xfId="0" applyBorder="1"/>
    <xf numFmtId="165" fontId="0" fillId="0" borderId="7" xfId="0" applyNumberFormat="1" applyBorder="1"/>
    <xf numFmtId="165" fontId="0" fillId="0" borderId="1" xfId="0" applyNumberFormat="1" applyBorder="1" applyAlignment="1">
      <alignment horizontal="right"/>
    </xf>
    <xf numFmtId="0" fontId="0" fillId="0" borderId="0" xfId="0" applyBorder="1"/>
    <xf numFmtId="4" fontId="0" fillId="0" borderId="2" xfId="0" applyNumberFormat="1" applyBorder="1" applyAlignment="1">
      <alignment horizontal="right"/>
    </xf>
    <xf numFmtId="0" fontId="5" fillId="0" borderId="0" xfId="0" applyFont="1"/>
    <xf numFmtId="0" fontId="0" fillId="0" borderId="8" xfId="0" applyFont="1" applyFill="1" applyBorder="1" applyAlignment="1">
      <alignment horizontal="left"/>
    </xf>
    <xf numFmtId="0" fontId="0" fillId="0" borderId="1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0" fillId="0" borderId="8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0" fillId="0" borderId="14" xfId="0" applyBorder="1"/>
    <xf numFmtId="0" fontId="0" fillId="0" borderId="15" xfId="0" applyBorder="1"/>
    <xf numFmtId="0" fontId="0" fillId="0" borderId="8" xfId="0" applyBorder="1"/>
    <xf numFmtId="0" fontId="0" fillId="0" borderId="9" xfId="0" applyBorder="1" applyAlignment="1">
      <alignment horizontal="left"/>
    </xf>
    <xf numFmtId="0" fontId="3" fillId="0" borderId="1" xfId="0" applyFont="1" applyBorder="1" applyAlignment="1">
      <alignment vertical="top" wrapText="1"/>
    </xf>
    <xf numFmtId="164" fontId="0" fillId="0" borderId="1" xfId="0" applyNumberFormat="1" applyBorder="1" applyAlignment="1">
      <alignment vertical="top"/>
    </xf>
    <xf numFmtId="165" fontId="0" fillId="0" borderId="1" xfId="0" applyNumberFormat="1" applyBorder="1" applyAlignment="1">
      <alignment vertical="top" wrapText="1"/>
    </xf>
    <xf numFmtId="0" fontId="0" fillId="0" borderId="0" xfId="0" applyAlignment="1"/>
    <xf numFmtId="0" fontId="6" fillId="0" borderId="2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/>
    <xf numFmtId="0" fontId="10" fillId="2" borderId="16" xfId="0" applyFont="1" applyFill="1" applyBorder="1" applyAlignment="1">
      <alignment horizontal="left" vertical="center" wrapText="1" indent="1"/>
    </xf>
    <xf numFmtId="0" fontId="9" fillId="2" borderId="0" xfId="0" applyFont="1" applyFill="1" applyBorder="1" applyAlignment="1">
      <alignment horizontal="left" vertical="center" indent="1"/>
    </xf>
    <xf numFmtId="0" fontId="9" fillId="2" borderId="0" xfId="0" applyFont="1" applyFill="1" applyBorder="1" applyAlignment="1">
      <alignment horizontal="left" vertical="center" wrapText="1" indent="1"/>
    </xf>
    <xf numFmtId="0" fontId="7" fillId="2" borderId="0" xfId="0" applyFont="1" applyFill="1" applyBorder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" xfId="0" applyFill="1" applyBorder="1" applyAlignment="1">
      <alignment horizontal="left"/>
    </xf>
    <xf numFmtId="0" fontId="0" fillId="0" borderId="8" xfId="0" applyFont="1" applyBorder="1" applyAlignment="1">
      <alignment horizontal="left" wrapText="1"/>
    </xf>
    <xf numFmtId="0" fontId="0" fillId="0" borderId="9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0" fillId="0" borderId="3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13" xfId="0" applyFont="1" applyBorder="1" applyAlignment="1">
      <alignment horizontal="lef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0" borderId="8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51"/>
  <sheetViews>
    <sheetView zoomScale="90" zoomScaleNormal="90" workbookViewId="0">
      <selection sqref="A1:XFD1048576"/>
    </sheetView>
  </sheetViews>
  <sheetFormatPr defaultRowHeight="15" x14ac:dyDescent="0.25"/>
  <cols>
    <col min="1" max="1" width="0.85546875" customWidth="1"/>
    <col min="2" max="2" width="8.42578125" customWidth="1"/>
    <col min="3" max="3" width="26.42578125" customWidth="1"/>
    <col min="4" max="4" width="41.42578125" customWidth="1"/>
    <col min="11" max="11" width="19.5703125" customWidth="1"/>
    <col min="12" max="12" width="16" customWidth="1"/>
    <col min="13" max="13" width="18.28515625" customWidth="1"/>
    <col min="14" max="14" width="18.7109375" customWidth="1"/>
    <col min="15" max="15" width="3.28515625" customWidth="1"/>
  </cols>
  <sheetData>
    <row r="1" spans="2:20" x14ac:dyDescent="0.25">
      <c r="N1" s="1" t="s">
        <v>0</v>
      </c>
    </row>
    <row r="2" spans="2:20" x14ac:dyDescent="0.25">
      <c r="B2" s="73" t="s">
        <v>1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</row>
    <row r="3" spans="2:20" x14ac:dyDescent="0.25">
      <c r="B3" t="s">
        <v>2</v>
      </c>
      <c r="C3" s="2" t="s">
        <v>3</v>
      </c>
      <c r="D3" s="3"/>
      <c r="F3" s="3" t="s">
        <v>4</v>
      </c>
      <c r="N3" s="1"/>
      <c r="O3" s="4"/>
    </row>
    <row r="4" spans="2:20" s="5" customFormat="1" x14ac:dyDescent="0.25">
      <c r="B4" s="74" t="s">
        <v>5</v>
      </c>
      <c r="C4" s="74" t="s">
        <v>6</v>
      </c>
      <c r="D4" s="74" t="s">
        <v>7</v>
      </c>
      <c r="E4" s="74" t="s">
        <v>8</v>
      </c>
      <c r="F4" s="75" t="s">
        <v>9</v>
      </c>
      <c r="G4" s="75"/>
      <c r="H4" s="75"/>
      <c r="I4" s="75"/>
      <c r="J4" s="75"/>
      <c r="K4" s="76" t="s">
        <v>10</v>
      </c>
      <c r="L4" s="78" t="s">
        <v>11</v>
      </c>
      <c r="M4" s="80" t="s">
        <v>12</v>
      </c>
      <c r="N4" s="74" t="s">
        <v>13</v>
      </c>
      <c r="O4" s="6"/>
    </row>
    <row r="5" spans="2:20" s="7" customFormat="1" x14ac:dyDescent="0.25">
      <c r="B5" s="74"/>
      <c r="C5" s="74"/>
      <c r="D5" s="74"/>
      <c r="E5" s="74"/>
      <c r="F5" s="8" t="s">
        <v>14</v>
      </c>
      <c r="G5" s="8" t="s">
        <v>15</v>
      </c>
      <c r="H5" s="8" t="s">
        <v>16</v>
      </c>
      <c r="I5" s="8" t="s">
        <v>17</v>
      </c>
      <c r="J5" s="8" t="s">
        <v>18</v>
      </c>
      <c r="K5" s="77"/>
      <c r="L5" s="79"/>
      <c r="M5" s="80"/>
      <c r="N5" s="74"/>
    </row>
    <row r="6" spans="2:20" s="5" customFormat="1" x14ac:dyDescent="0.25">
      <c r="B6" s="9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</row>
    <row r="7" spans="2:20" s="36" customFormat="1" ht="119.25" customHeight="1" x14ac:dyDescent="0.25">
      <c r="B7" s="12">
        <f t="shared" ref="B7:B14" si="0">ROW()-6</f>
        <v>1</v>
      </c>
      <c r="C7" s="11" t="s">
        <v>19</v>
      </c>
      <c r="D7" s="33" t="s">
        <v>55</v>
      </c>
      <c r="E7" s="12" t="s">
        <v>20</v>
      </c>
      <c r="F7" s="34">
        <v>3.8</v>
      </c>
      <c r="G7" s="34">
        <v>2.2999999999999998</v>
      </c>
      <c r="H7" s="34">
        <v>1.3</v>
      </c>
      <c r="I7" s="34">
        <v>1.3</v>
      </c>
      <c r="J7" s="34">
        <v>8.6999999999999975</v>
      </c>
      <c r="K7" s="35">
        <v>9000</v>
      </c>
      <c r="L7" s="35">
        <v>78300</v>
      </c>
      <c r="M7" s="35">
        <f>L7*1.18</f>
        <v>92394</v>
      </c>
      <c r="N7" s="68" t="s">
        <v>21</v>
      </c>
    </row>
    <row r="8" spans="2:20" s="36" customFormat="1" ht="201" customHeight="1" x14ac:dyDescent="0.25">
      <c r="B8" s="12">
        <f t="shared" si="0"/>
        <v>2</v>
      </c>
      <c r="C8" s="11" t="s">
        <v>22</v>
      </c>
      <c r="D8" s="33" t="s">
        <v>53</v>
      </c>
      <c r="E8" s="12" t="s">
        <v>20</v>
      </c>
      <c r="F8" s="34">
        <v>0</v>
      </c>
      <c r="G8" s="34">
        <v>1.5</v>
      </c>
      <c r="H8" s="34">
        <v>0</v>
      </c>
      <c r="I8" s="34">
        <v>0</v>
      </c>
      <c r="J8" s="34">
        <v>1.5</v>
      </c>
      <c r="K8" s="35">
        <v>12000</v>
      </c>
      <c r="L8" s="35">
        <v>18000</v>
      </c>
      <c r="M8" s="35">
        <f t="shared" ref="M8:M14" si="1">L8*1.18</f>
        <v>21240</v>
      </c>
      <c r="N8" s="69"/>
    </row>
    <row r="9" spans="2:20" s="36" customFormat="1" ht="177" customHeight="1" x14ac:dyDescent="0.25">
      <c r="B9" s="12">
        <f t="shared" si="0"/>
        <v>3</v>
      </c>
      <c r="C9" s="11" t="s">
        <v>23</v>
      </c>
      <c r="D9" s="37" t="s">
        <v>54</v>
      </c>
      <c r="E9" s="12" t="s">
        <v>20</v>
      </c>
      <c r="F9" s="34">
        <v>13.15</v>
      </c>
      <c r="G9" s="34">
        <v>13.15</v>
      </c>
      <c r="H9" s="34">
        <v>2.78</v>
      </c>
      <c r="I9" s="34">
        <v>2.78</v>
      </c>
      <c r="J9" s="34">
        <v>31.849999999999994</v>
      </c>
      <c r="K9" s="35">
        <v>6000</v>
      </c>
      <c r="L9" s="35">
        <v>191100</v>
      </c>
      <c r="M9" s="35">
        <f t="shared" si="1"/>
        <v>225498</v>
      </c>
      <c r="N9" s="69"/>
    </row>
    <row r="10" spans="2:20" s="36" customFormat="1" ht="123" customHeight="1" x14ac:dyDescent="0.25">
      <c r="B10" s="12">
        <f t="shared" si="0"/>
        <v>4</v>
      </c>
      <c r="C10" s="11" t="s">
        <v>24</v>
      </c>
      <c r="D10" s="33" t="s">
        <v>51</v>
      </c>
      <c r="E10" s="12" t="s">
        <v>20</v>
      </c>
      <c r="F10" s="34">
        <v>0.13</v>
      </c>
      <c r="G10" s="34">
        <v>0.13</v>
      </c>
      <c r="H10" s="34">
        <v>0.13</v>
      </c>
      <c r="I10" s="34">
        <v>0.12</v>
      </c>
      <c r="J10" s="34">
        <v>0.51</v>
      </c>
      <c r="K10" s="35">
        <v>20000</v>
      </c>
      <c r="L10" s="35">
        <v>10200</v>
      </c>
      <c r="M10" s="35">
        <f t="shared" si="1"/>
        <v>12036</v>
      </c>
      <c r="N10" s="69"/>
    </row>
    <row r="11" spans="2:20" x14ac:dyDescent="0.25">
      <c r="B11" s="10">
        <f t="shared" si="0"/>
        <v>5</v>
      </c>
      <c r="C11" s="11" t="s">
        <v>25</v>
      </c>
      <c r="D11" s="38" t="s">
        <v>48</v>
      </c>
      <c r="E11" s="12" t="s">
        <v>20</v>
      </c>
      <c r="F11" s="13">
        <v>0</v>
      </c>
      <c r="G11" s="13">
        <v>0</v>
      </c>
      <c r="H11" s="13">
        <v>0.6</v>
      </c>
      <c r="I11" s="13">
        <v>0</v>
      </c>
      <c r="J11" s="13">
        <v>0.06</v>
      </c>
      <c r="K11" s="14">
        <v>21000</v>
      </c>
      <c r="L11" s="14">
        <v>1260</v>
      </c>
      <c r="M11" s="14">
        <f t="shared" si="1"/>
        <v>1486.8</v>
      </c>
      <c r="N11" s="69"/>
    </row>
    <row r="12" spans="2:20" x14ac:dyDescent="0.25">
      <c r="B12" s="10">
        <f t="shared" si="0"/>
        <v>6</v>
      </c>
      <c r="C12" s="11" t="s">
        <v>26</v>
      </c>
      <c r="D12" s="38" t="s">
        <v>49</v>
      </c>
      <c r="E12" s="12" t="s">
        <v>20</v>
      </c>
      <c r="F12" s="13">
        <v>0</v>
      </c>
      <c r="G12" s="13">
        <v>0</v>
      </c>
      <c r="H12" s="13">
        <v>0</v>
      </c>
      <c r="I12" s="13">
        <v>0.1</v>
      </c>
      <c r="J12" s="13">
        <v>0.1</v>
      </c>
      <c r="K12" s="14">
        <v>22000</v>
      </c>
      <c r="L12" s="14">
        <v>2200</v>
      </c>
      <c r="M12" s="14">
        <f t="shared" si="1"/>
        <v>2596</v>
      </c>
      <c r="N12" s="69"/>
    </row>
    <row r="13" spans="2:20" x14ac:dyDescent="0.25">
      <c r="B13" s="10">
        <f t="shared" si="0"/>
        <v>7</v>
      </c>
      <c r="C13" s="11" t="s">
        <v>27</v>
      </c>
      <c r="D13" s="39" t="s">
        <v>50</v>
      </c>
      <c r="E13" s="12" t="s">
        <v>20</v>
      </c>
      <c r="F13" s="13">
        <v>0</v>
      </c>
      <c r="G13" s="13">
        <v>0.3</v>
      </c>
      <c r="H13" s="13">
        <v>0</v>
      </c>
      <c r="I13" s="13">
        <v>0</v>
      </c>
      <c r="J13" s="13">
        <v>0.3</v>
      </c>
      <c r="K13" s="14">
        <v>66000</v>
      </c>
      <c r="L13" s="14">
        <v>19800</v>
      </c>
      <c r="M13" s="14">
        <f t="shared" si="1"/>
        <v>23364</v>
      </c>
      <c r="N13" s="69"/>
    </row>
    <row r="14" spans="2:20" ht="60" x14ac:dyDescent="0.25">
      <c r="B14" s="10">
        <f t="shared" si="0"/>
        <v>8</v>
      </c>
      <c r="C14" s="11" t="s">
        <v>28</v>
      </c>
      <c r="D14" s="40" t="s">
        <v>52</v>
      </c>
      <c r="E14" s="12" t="s">
        <v>20</v>
      </c>
      <c r="F14" s="13">
        <v>0.05</v>
      </c>
      <c r="G14" s="13">
        <v>0</v>
      </c>
      <c r="H14" s="13">
        <v>0</v>
      </c>
      <c r="I14" s="13">
        <v>0</v>
      </c>
      <c r="J14" s="13">
        <v>0.05</v>
      </c>
      <c r="K14" s="14">
        <v>85000</v>
      </c>
      <c r="L14" s="14">
        <v>4250</v>
      </c>
      <c r="M14" s="14">
        <f t="shared" si="1"/>
        <v>5015</v>
      </c>
      <c r="N14" s="69"/>
      <c r="P14" s="15"/>
      <c r="Q14" s="15"/>
      <c r="R14" s="15"/>
      <c r="S14" s="15"/>
      <c r="T14" s="15"/>
    </row>
    <row r="15" spans="2:20" x14ac:dyDescent="0.25">
      <c r="B15" s="16"/>
      <c r="C15" s="17"/>
      <c r="D15" s="17"/>
      <c r="E15" s="18"/>
      <c r="F15" s="18"/>
      <c r="G15" s="18"/>
      <c r="H15" s="18"/>
      <c r="I15" s="18"/>
      <c r="J15" s="18"/>
      <c r="K15" s="19"/>
      <c r="L15" s="20">
        <f>SUM($L$7:$L$14)</f>
        <v>325110</v>
      </c>
      <c r="M15" s="20">
        <f>SUM(M7:M14)</f>
        <v>383629.8</v>
      </c>
      <c r="N15" s="69"/>
    </row>
    <row r="16" spans="2:20" x14ac:dyDescent="0.25">
      <c r="B16" s="21"/>
      <c r="C16" s="15"/>
      <c r="D16" s="15"/>
      <c r="E16" s="21"/>
      <c r="F16" s="21"/>
      <c r="G16" s="21"/>
      <c r="H16" s="21"/>
      <c r="I16" s="21"/>
      <c r="J16" s="21"/>
      <c r="K16" s="21"/>
      <c r="L16" s="21" t="s">
        <v>29</v>
      </c>
      <c r="M16" s="22">
        <f>M15-L15</f>
        <v>58519.799999999988</v>
      </c>
      <c r="N16" s="70"/>
    </row>
    <row r="17" spans="2:14" x14ac:dyDescent="0.25">
      <c r="B17" s="71" t="s">
        <v>30</v>
      </c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</row>
    <row r="18" spans="2:14" x14ac:dyDescent="0.25">
      <c r="B18" s="71" t="s">
        <v>31</v>
      </c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</row>
    <row r="19" spans="2:14" x14ac:dyDescent="0.25">
      <c r="B19" s="72" t="s">
        <v>32</v>
      </c>
      <c r="C19" s="72"/>
      <c r="D19" s="51" t="s">
        <v>33</v>
      </c>
      <c r="E19" s="51"/>
      <c r="F19" s="51"/>
      <c r="G19" s="51"/>
      <c r="H19" s="51"/>
      <c r="I19" s="51"/>
      <c r="J19" s="51"/>
      <c r="K19" s="51"/>
      <c r="L19" s="51"/>
      <c r="M19" s="51"/>
      <c r="N19" s="51"/>
    </row>
    <row r="20" spans="2:14" s="23" customFormat="1" x14ac:dyDescent="0.2">
      <c r="B20" s="64" t="s">
        <v>34</v>
      </c>
      <c r="C20" s="65"/>
      <c r="D20" s="66" t="s">
        <v>35</v>
      </c>
      <c r="E20" s="67"/>
      <c r="F20" s="67"/>
      <c r="G20" s="67"/>
      <c r="H20" s="67"/>
      <c r="I20" s="67"/>
      <c r="J20" s="67"/>
      <c r="K20" s="67"/>
      <c r="L20" s="67"/>
      <c r="M20" s="67"/>
      <c r="N20" s="67"/>
    </row>
    <row r="21" spans="2:14" s="23" customFormat="1" x14ac:dyDescent="0.25">
      <c r="B21" s="54" t="s">
        <v>36</v>
      </c>
      <c r="C21" s="55"/>
      <c r="D21" s="58" t="s">
        <v>37</v>
      </c>
      <c r="E21" s="59"/>
      <c r="F21" s="59"/>
      <c r="G21" s="59"/>
      <c r="H21" s="59"/>
      <c r="I21" s="59"/>
      <c r="J21" s="59"/>
      <c r="K21" s="59"/>
      <c r="L21" s="59"/>
      <c r="M21" s="59"/>
      <c r="N21" s="60"/>
    </row>
    <row r="22" spans="2:14" s="23" customFormat="1" x14ac:dyDescent="0.25">
      <c r="B22" s="56"/>
      <c r="C22" s="57"/>
      <c r="D22" s="61" t="s">
        <v>38</v>
      </c>
      <c r="E22" s="62"/>
      <c r="F22" s="62"/>
      <c r="G22" s="62"/>
      <c r="H22" s="62"/>
      <c r="I22" s="62"/>
      <c r="J22" s="62"/>
      <c r="K22" s="62"/>
      <c r="L22" s="62"/>
      <c r="M22" s="62"/>
      <c r="N22" s="63"/>
    </row>
    <row r="23" spans="2:14" s="23" customFormat="1" x14ac:dyDescent="0.25">
      <c r="B23" s="56"/>
      <c r="C23" s="57"/>
      <c r="D23" s="61" t="s">
        <v>39</v>
      </c>
      <c r="E23" s="62"/>
      <c r="F23" s="62"/>
      <c r="G23" s="62"/>
      <c r="H23" s="62"/>
      <c r="I23" s="62"/>
      <c r="J23" s="62"/>
      <c r="K23" s="62"/>
      <c r="L23" s="62"/>
      <c r="M23" s="62"/>
      <c r="N23" s="63"/>
    </row>
    <row r="24" spans="2:14" s="23" customFormat="1" x14ac:dyDescent="0.25">
      <c r="B24" s="56"/>
      <c r="C24" s="57"/>
      <c r="D24" s="61" t="s">
        <v>56</v>
      </c>
      <c r="E24" s="62"/>
      <c r="F24" s="62"/>
      <c r="G24" s="62"/>
      <c r="H24" s="62"/>
      <c r="I24" s="62"/>
      <c r="J24" s="62"/>
      <c r="K24" s="62"/>
      <c r="L24" s="62"/>
      <c r="M24" s="62"/>
      <c r="N24" s="63"/>
    </row>
    <row r="25" spans="2:14" s="23" customFormat="1" ht="15" customHeight="1" x14ac:dyDescent="0.25">
      <c r="B25" s="52" t="s">
        <v>43</v>
      </c>
      <c r="C25" s="53"/>
      <c r="D25" s="27" t="s">
        <v>44</v>
      </c>
      <c r="E25" s="28"/>
      <c r="F25" s="28"/>
      <c r="G25" s="28"/>
      <c r="H25" s="28"/>
      <c r="I25" s="28"/>
      <c r="J25" s="28"/>
      <c r="K25" s="28"/>
      <c r="L25" s="28"/>
      <c r="M25" s="28"/>
      <c r="N25" s="28"/>
    </row>
    <row r="26" spans="2:14" s="23" customFormat="1" ht="15" customHeight="1" x14ac:dyDescent="0.25">
      <c r="B26" s="52" t="s">
        <v>45</v>
      </c>
      <c r="C26" s="53"/>
      <c r="D26" s="24" t="s">
        <v>46</v>
      </c>
      <c r="E26" s="25"/>
      <c r="F26" s="25"/>
      <c r="G26" s="25"/>
      <c r="H26" s="25"/>
      <c r="I26" s="25"/>
      <c r="J26" s="25"/>
      <c r="K26" s="25"/>
      <c r="L26" s="25"/>
      <c r="M26" s="25"/>
      <c r="N26" s="26"/>
    </row>
    <row r="27" spans="2:14" ht="15.75" customHeight="1" x14ac:dyDescent="0.25">
      <c r="B27" s="46" t="s">
        <v>40</v>
      </c>
      <c r="C27" s="47"/>
      <c r="D27" s="48" t="s">
        <v>41</v>
      </c>
      <c r="E27" s="49"/>
      <c r="F27" s="49"/>
      <c r="G27" s="49"/>
      <c r="H27" s="49"/>
      <c r="I27" s="49"/>
      <c r="J27" s="49"/>
      <c r="K27" s="49"/>
      <c r="L27" s="49"/>
      <c r="M27" s="49"/>
      <c r="N27" s="50"/>
    </row>
    <row r="28" spans="2:14" x14ac:dyDescent="0.25">
      <c r="B28" s="31" t="s">
        <v>42</v>
      </c>
      <c r="C28" s="32"/>
      <c r="D28" s="29" t="s">
        <v>47</v>
      </c>
      <c r="E28" s="29"/>
      <c r="F28" s="29"/>
      <c r="G28" s="29"/>
      <c r="H28" s="29"/>
      <c r="I28" s="29"/>
      <c r="J28" s="29"/>
      <c r="K28" s="29"/>
      <c r="L28" s="29"/>
      <c r="M28" s="29"/>
      <c r="N28" s="30"/>
    </row>
    <row r="35" spans="3:6" x14ac:dyDescent="0.25">
      <c r="D35" s="41"/>
      <c r="E35" s="42"/>
    </row>
    <row r="42" spans="3:6" x14ac:dyDescent="0.25">
      <c r="C42" s="21"/>
      <c r="D42" s="21"/>
      <c r="E42" s="21"/>
      <c r="F42" s="21"/>
    </row>
    <row r="43" spans="3:6" x14ac:dyDescent="0.25">
      <c r="C43" s="21"/>
      <c r="D43" s="21"/>
      <c r="E43" s="21"/>
      <c r="F43" s="21"/>
    </row>
    <row r="44" spans="3:6" x14ac:dyDescent="0.25">
      <c r="C44" s="21"/>
      <c r="D44" s="43"/>
      <c r="E44" s="43"/>
      <c r="F44" s="21"/>
    </row>
    <row r="45" spans="3:6" x14ac:dyDescent="0.25">
      <c r="C45" s="21"/>
      <c r="D45" s="43"/>
      <c r="E45" s="43"/>
      <c r="F45" s="21"/>
    </row>
    <row r="46" spans="3:6" x14ac:dyDescent="0.25">
      <c r="C46" s="21"/>
      <c r="D46" s="43"/>
      <c r="E46" s="43"/>
      <c r="F46" s="21"/>
    </row>
    <row r="47" spans="3:6" x14ac:dyDescent="0.25">
      <c r="C47" s="21"/>
      <c r="D47" s="43"/>
      <c r="E47" s="43"/>
      <c r="F47" s="21"/>
    </row>
    <row r="48" spans="3:6" x14ac:dyDescent="0.25">
      <c r="C48" s="21"/>
      <c r="D48" s="43"/>
      <c r="E48" s="43"/>
      <c r="F48" s="21"/>
    </row>
    <row r="49" spans="3:6" x14ac:dyDescent="0.25">
      <c r="C49" s="21"/>
      <c r="D49" s="43"/>
      <c r="E49" s="43"/>
      <c r="F49" s="21"/>
    </row>
    <row r="50" spans="3:6" x14ac:dyDescent="0.25">
      <c r="C50" s="21"/>
      <c r="D50" s="43"/>
      <c r="E50" s="43"/>
      <c r="F50" s="21"/>
    </row>
    <row r="51" spans="3:6" x14ac:dyDescent="0.25">
      <c r="C51" s="21"/>
      <c r="D51" s="43"/>
      <c r="E51" s="43"/>
      <c r="F51" s="21"/>
    </row>
  </sheetData>
  <mergeCells count="26">
    <mergeCell ref="N7:N16"/>
    <mergeCell ref="B17:N17"/>
    <mergeCell ref="B18:N18"/>
    <mergeCell ref="B19:C19"/>
    <mergeCell ref="B2:N2"/>
    <mergeCell ref="B4:B5"/>
    <mergeCell ref="C4:C5"/>
    <mergeCell ref="D4:D5"/>
    <mergeCell ref="E4:E5"/>
    <mergeCell ref="F4:J4"/>
    <mergeCell ref="K4:K5"/>
    <mergeCell ref="L4:L5"/>
    <mergeCell ref="M4:M5"/>
    <mergeCell ref="N4:N5"/>
    <mergeCell ref="B27:C27"/>
    <mergeCell ref="D27:N27"/>
    <mergeCell ref="D19:N19"/>
    <mergeCell ref="B25:C25"/>
    <mergeCell ref="B26:C26"/>
    <mergeCell ref="B21:C24"/>
    <mergeCell ref="D21:N21"/>
    <mergeCell ref="D22:N22"/>
    <mergeCell ref="D23:N23"/>
    <mergeCell ref="D24:N24"/>
    <mergeCell ref="B20:C20"/>
    <mergeCell ref="D20:N20"/>
  </mergeCells>
  <pageMargins left="0.7" right="0.7" top="0.75" bottom="0.75" header="0.3" footer="0.3"/>
  <pageSetup paperSize="9" scale="6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51"/>
  <sheetViews>
    <sheetView tabSelected="1" workbookViewId="0">
      <selection activeCell="C7" sqref="C7"/>
    </sheetView>
  </sheetViews>
  <sheetFormatPr defaultRowHeight="15" x14ac:dyDescent="0.25"/>
  <cols>
    <col min="1" max="1" width="0.85546875" customWidth="1"/>
    <col min="2" max="2" width="8.42578125" customWidth="1"/>
    <col min="3" max="3" width="26.42578125" customWidth="1"/>
    <col min="4" max="4" width="41.42578125" customWidth="1"/>
    <col min="11" max="11" width="19.5703125" customWidth="1"/>
    <col min="12" max="12" width="16" customWidth="1"/>
    <col min="13" max="13" width="18.28515625" customWidth="1"/>
    <col min="14" max="14" width="18.7109375" customWidth="1"/>
    <col min="15" max="15" width="3.28515625" customWidth="1"/>
  </cols>
  <sheetData>
    <row r="1" spans="2:20" x14ac:dyDescent="0.25">
      <c r="N1" s="1" t="s">
        <v>0</v>
      </c>
    </row>
    <row r="2" spans="2:20" x14ac:dyDescent="0.25">
      <c r="B2" s="73" t="s">
        <v>1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</row>
    <row r="3" spans="2:20" x14ac:dyDescent="0.25">
      <c r="B3" t="s">
        <v>2</v>
      </c>
      <c r="C3" s="2" t="s">
        <v>3</v>
      </c>
      <c r="D3" s="3"/>
      <c r="F3" s="3" t="s">
        <v>4</v>
      </c>
      <c r="N3" s="1"/>
      <c r="O3" s="4"/>
    </row>
    <row r="4" spans="2:20" s="5" customFormat="1" x14ac:dyDescent="0.25">
      <c r="B4" s="74" t="s">
        <v>5</v>
      </c>
      <c r="C4" s="74" t="s">
        <v>6</v>
      </c>
      <c r="D4" s="74" t="s">
        <v>7</v>
      </c>
      <c r="E4" s="74" t="s">
        <v>8</v>
      </c>
      <c r="F4" s="75" t="s">
        <v>9</v>
      </c>
      <c r="G4" s="75"/>
      <c r="H4" s="75"/>
      <c r="I4" s="75"/>
      <c r="J4" s="75"/>
      <c r="K4" s="76" t="s">
        <v>10</v>
      </c>
      <c r="L4" s="78" t="s">
        <v>11</v>
      </c>
      <c r="M4" s="80" t="s">
        <v>12</v>
      </c>
      <c r="N4" s="74" t="s">
        <v>13</v>
      </c>
      <c r="O4" s="6"/>
    </row>
    <row r="5" spans="2:20" s="7" customFormat="1" ht="69" customHeight="1" x14ac:dyDescent="0.25">
      <c r="B5" s="74"/>
      <c r="C5" s="74"/>
      <c r="D5" s="74"/>
      <c r="E5" s="74"/>
      <c r="F5" s="8" t="s">
        <v>14</v>
      </c>
      <c r="G5" s="8" t="s">
        <v>15</v>
      </c>
      <c r="H5" s="8" t="s">
        <v>16</v>
      </c>
      <c r="I5" s="8" t="s">
        <v>17</v>
      </c>
      <c r="J5" s="8" t="s">
        <v>18</v>
      </c>
      <c r="K5" s="77"/>
      <c r="L5" s="79"/>
      <c r="M5" s="80"/>
      <c r="N5" s="74"/>
    </row>
    <row r="6" spans="2:20" s="5" customFormat="1" x14ac:dyDescent="0.25">
      <c r="B6" s="44">
        <v>1</v>
      </c>
      <c r="C6" s="44">
        <v>2</v>
      </c>
      <c r="D6" s="44">
        <v>3</v>
      </c>
      <c r="E6" s="44">
        <v>4</v>
      </c>
      <c r="F6" s="44">
        <v>5</v>
      </c>
      <c r="G6" s="44">
        <v>6</v>
      </c>
      <c r="H6" s="44">
        <v>7</v>
      </c>
      <c r="I6" s="44">
        <v>8</v>
      </c>
      <c r="J6" s="44">
        <v>9</v>
      </c>
      <c r="K6" s="44">
        <v>10</v>
      </c>
      <c r="L6" s="44">
        <v>11</v>
      </c>
      <c r="M6" s="44">
        <v>12</v>
      </c>
      <c r="N6" s="44">
        <v>13</v>
      </c>
    </row>
    <row r="7" spans="2:20" s="36" customFormat="1" ht="119.25" customHeight="1" x14ac:dyDescent="0.25">
      <c r="B7" s="12">
        <f t="shared" ref="B7:B14" si="0">ROW()-6</f>
        <v>1</v>
      </c>
      <c r="C7" s="11" t="s">
        <v>19</v>
      </c>
      <c r="D7" s="33" t="s">
        <v>55</v>
      </c>
      <c r="E7" s="12" t="s">
        <v>20</v>
      </c>
      <c r="F7" s="34">
        <v>3.8</v>
      </c>
      <c r="G7" s="34">
        <v>2.2999999999999998</v>
      </c>
      <c r="H7" s="34">
        <v>1.3</v>
      </c>
      <c r="I7" s="34">
        <v>1.3</v>
      </c>
      <c r="J7" s="34">
        <v>8.6999999999999975</v>
      </c>
      <c r="K7" s="35">
        <v>9000</v>
      </c>
      <c r="L7" s="35">
        <v>78300</v>
      </c>
      <c r="M7" s="35">
        <f>L7*1.18</f>
        <v>92394</v>
      </c>
      <c r="N7" s="68" t="s">
        <v>21</v>
      </c>
    </row>
    <row r="8" spans="2:20" s="36" customFormat="1" ht="201" customHeight="1" x14ac:dyDescent="0.25">
      <c r="B8" s="12">
        <f t="shared" si="0"/>
        <v>2</v>
      </c>
      <c r="C8" s="11" t="s">
        <v>22</v>
      </c>
      <c r="D8" s="33" t="s">
        <v>53</v>
      </c>
      <c r="E8" s="12" t="s">
        <v>20</v>
      </c>
      <c r="F8" s="34">
        <v>0</v>
      </c>
      <c r="G8" s="34">
        <v>1.5</v>
      </c>
      <c r="H8" s="34">
        <v>0</v>
      </c>
      <c r="I8" s="34">
        <v>0</v>
      </c>
      <c r="J8" s="34">
        <v>1.5</v>
      </c>
      <c r="K8" s="35">
        <v>12000</v>
      </c>
      <c r="L8" s="35">
        <v>18000</v>
      </c>
      <c r="M8" s="35">
        <f t="shared" ref="M8:M14" si="1">L8*1.18</f>
        <v>21240</v>
      </c>
      <c r="N8" s="69"/>
    </row>
    <row r="9" spans="2:20" s="36" customFormat="1" ht="177" customHeight="1" x14ac:dyDescent="0.25">
      <c r="B9" s="12">
        <f t="shared" si="0"/>
        <v>3</v>
      </c>
      <c r="C9" s="11" t="s">
        <v>23</v>
      </c>
      <c r="D9" s="37" t="s">
        <v>54</v>
      </c>
      <c r="E9" s="12" t="s">
        <v>20</v>
      </c>
      <c r="F9" s="34">
        <v>13.15</v>
      </c>
      <c r="G9" s="34">
        <v>13.15</v>
      </c>
      <c r="H9" s="34">
        <v>2.78</v>
      </c>
      <c r="I9" s="34">
        <v>2.78</v>
      </c>
      <c r="J9" s="34">
        <v>31.849999999999994</v>
      </c>
      <c r="K9" s="35">
        <v>6000</v>
      </c>
      <c r="L9" s="35">
        <v>191100</v>
      </c>
      <c r="M9" s="35">
        <f t="shared" si="1"/>
        <v>225498</v>
      </c>
      <c r="N9" s="69"/>
    </row>
    <row r="10" spans="2:20" s="36" customFormat="1" ht="123" customHeight="1" x14ac:dyDescent="0.25">
      <c r="B10" s="12">
        <f t="shared" si="0"/>
        <v>4</v>
      </c>
      <c r="C10" s="11" t="s">
        <v>24</v>
      </c>
      <c r="D10" s="33" t="s">
        <v>51</v>
      </c>
      <c r="E10" s="12" t="s">
        <v>20</v>
      </c>
      <c r="F10" s="34">
        <v>0.13</v>
      </c>
      <c r="G10" s="34">
        <v>0.13</v>
      </c>
      <c r="H10" s="34">
        <v>0.13</v>
      </c>
      <c r="I10" s="34">
        <v>0.12</v>
      </c>
      <c r="J10" s="34">
        <v>0.51</v>
      </c>
      <c r="K10" s="35">
        <v>20000</v>
      </c>
      <c r="L10" s="35">
        <v>10200</v>
      </c>
      <c r="M10" s="35">
        <f t="shared" si="1"/>
        <v>12036</v>
      </c>
      <c r="N10" s="69"/>
    </row>
    <row r="11" spans="2:20" x14ac:dyDescent="0.25">
      <c r="B11" s="10">
        <f t="shared" si="0"/>
        <v>5</v>
      </c>
      <c r="C11" s="11" t="s">
        <v>25</v>
      </c>
      <c r="D11" s="38" t="s">
        <v>48</v>
      </c>
      <c r="E11" s="12" t="s">
        <v>20</v>
      </c>
      <c r="F11" s="13">
        <v>0</v>
      </c>
      <c r="G11" s="13">
        <v>0</v>
      </c>
      <c r="H11" s="13">
        <v>0.6</v>
      </c>
      <c r="I11" s="13">
        <v>0</v>
      </c>
      <c r="J11" s="13">
        <v>0.06</v>
      </c>
      <c r="K11" s="14">
        <v>21000</v>
      </c>
      <c r="L11" s="14">
        <v>1260</v>
      </c>
      <c r="M11" s="14">
        <f t="shared" si="1"/>
        <v>1486.8</v>
      </c>
      <c r="N11" s="69"/>
    </row>
    <row r="12" spans="2:20" x14ac:dyDescent="0.25">
      <c r="B12" s="10">
        <f t="shared" si="0"/>
        <v>6</v>
      </c>
      <c r="C12" s="11" t="s">
        <v>26</v>
      </c>
      <c r="D12" s="38" t="s">
        <v>49</v>
      </c>
      <c r="E12" s="12" t="s">
        <v>20</v>
      </c>
      <c r="F12" s="13">
        <v>0</v>
      </c>
      <c r="G12" s="13">
        <v>0</v>
      </c>
      <c r="H12" s="13">
        <v>0</v>
      </c>
      <c r="I12" s="13">
        <v>0.1</v>
      </c>
      <c r="J12" s="13">
        <v>0.1</v>
      </c>
      <c r="K12" s="14">
        <v>22000</v>
      </c>
      <c r="L12" s="14">
        <v>2200</v>
      </c>
      <c r="M12" s="14">
        <f t="shared" si="1"/>
        <v>2596</v>
      </c>
      <c r="N12" s="69"/>
    </row>
    <row r="13" spans="2:20" x14ac:dyDescent="0.25">
      <c r="B13" s="10">
        <f t="shared" si="0"/>
        <v>7</v>
      </c>
      <c r="C13" s="11" t="s">
        <v>27</v>
      </c>
      <c r="D13" s="39" t="s">
        <v>50</v>
      </c>
      <c r="E13" s="12" t="s">
        <v>20</v>
      </c>
      <c r="F13" s="13">
        <v>0</v>
      </c>
      <c r="G13" s="13">
        <v>0.3</v>
      </c>
      <c r="H13" s="13">
        <v>0</v>
      </c>
      <c r="I13" s="13">
        <v>0</v>
      </c>
      <c r="J13" s="13">
        <v>0.3</v>
      </c>
      <c r="K13" s="14">
        <v>66000</v>
      </c>
      <c r="L13" s="14">
        <v>19800</v>
      </c>
      <c r="M13" s="14">
        <f t="shared" si="1"/>
        <v>23364</v>
      </c>
      <c r="N13" s="69"/>
    </row>
    <row r="14" spans="2:20" ht="60" x14ac:dyDescent="0.25">
      <c r="B14" s="10">
        <f t="shared" si="0"/>
        <v>8</v>
      </c>
      <c r="C14" s="11" t="s">
        <v>28</v>
      </c>
      <c r="D14" s="40" t="s">
        <v>52</v>
      </c>
      <c r="E14" s="12" t="s">
        <v>20</v>
      </c>
      <c r="F14" s="13">
        <v>0.05</v>
      </c>
      <c r="G14" s="13">
        <v>0</v>
      </c>
      <c r="H14" s="13">
        <v>0</v>
      </c>
      <c r="I14" s="13">
        <v>0</v>
      </c>
      <c r="J14" s="13">
        <v>0.05</v>
      </c>
      <c r="K14" s="14">
        <v>85000</v>
      </c>
      <c r="L14" s="14">
        <v>4250</v>
      </c>
      <c r="M14" s="14">
        <f t="shared" si="1"/>
        <v>5015</v>
      </c>
      <c r="N14" s="69"/>
      <c r="P14" s="15"/>
      <c r="Q14" s="15"/>
      <c r="R14" s="15"/>
      <c r="S14" s="15"/>
      <c r="T14" s="15"/>
    </row>
    <row r="15" spans="2:20" x14ac:dyDescent="0.25">
      <c r="B15" s="16"/>
      <c r="C15" s="17"/>
      <c r="D15" s="17"/>
      <c r="E15" s="18"/>
      <c r="F15" s="18"/>
      <c r="G15" s="18"/>
      <c r="H15" s="18"/>
      <c r="I15" s="18"/>
      <c r="J15" s="18"/>
      <c r="K15" s="19"/>
      <c r="L15" s="20">
        <f>SUM($L$7:$L$14)</f>
        <v>325110</v>
      </c>
      <c r="M15" s="20">
        <f>SUM(M7:M14)</f>
        <v>383629.8</v>
      </c>
      <c r="N15" s="69"/>
    </row>
    <row r="16" spans="2:20" x14ac:dyDescent="0.25">
      <c r="B16" s="21"/>
      <c r="C16" s="15"/>
      <c r="D16" s="15"/>
      <c r="E16" s="21"/>
      <c r="F16" s="21"/>
      <c r="G16" s="21"/>
      <c r="H16" s="21"/>
      <c r="I16" s="21"/>
      <c r="J16" s="21"/>
      <c r="K16" s="21"/>
      <c r="L16" s="21" t="s">
        <v>29</v>
      </c>
      <c r="M16" s="22">
        <f>M15-L15</f>
        <v>58519.799999999988</v>
      </c>
      <c r="N16" s="70"/>
    </row>
    <row r="17" spans="2:14" x14ac:dyDescent="0.25">
      <c r="B17" s="71" t="s">
        <v>30</v>
      </c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</row>
    <row r="18" spans="2:14" x14ac:dyDescent="0.25">
      <c r="B18" s="71" t="s">
        <v>31</v>
      </c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</row>
    <row r="19" spans="2:14" x14ac:dyDescent="0.25">
      <c r="B19" s="72" t="s">
        <v>32</v>
      </c>
      <c r="C19" s="72"/>
      <c r="D19" s="51" t="s">
        <v>33</v>
      </c>
      <c r="E19" s="51"/>
      <c r="F19" s="51"/>
      <c r="G19" s="51"/>
      <c r="H19" s="51"/>
      <c r="I19" s="51"/>
      <c r="J19" s="51"/>
      <c r="K19" s="51"/>
      <c r="L19" s="51"/>
      <c r="M19" s="51"/>
      <c r="N19" s="51"/>
    </row>
    <row r="20" spans="2:14" s="23" customFormat="1" x14ac:dyDescent="0.2">
      <c r="B20" s="64" t="s">
        <v>34</v>
      </c>
      <c r="C20" s="65"/>
      <c r="D20" s="66" t="s">
        <v>35</v>
      </c>
      <c r="E20" s="67"/>
      <c r="F20" s="67"/>
      <c r="G20" s="67"/>
      <c r="H20" s="67"/>
      <c r="I20" s="67"/>
      <c r="J20" s="67"/>
      <c r="K20" s="67"/>
      <c r="L20" s="67"/>
      <c r="M20" s="67"/>
      <c r="N20" s="67"/>
    </row>
    <row r="21" spans="2:14" s="23" customFormat="1" x14ac:dyDescent="0.25">
      <c r="B21" s="54" t="s">
        <v>36</v>
      </c>
      <c r="C21" s="55"/>
      <c r="D21" s="58" t="s">
        <v>37</v>
      </c>
      <c r="E21" s="59"/>
      <c r="F21" s="59"/>
      <c r="G21" s="59"/>
      <c r="H21" s="59"/>
      <c r="I21" s="59"/>
      <c r="J21" s="59"/>
      <c r="K21" s="59"/>
      <c r="L21" s="59"/>
      <c r="M21" s="59"/>
      <c r="N21" s="60"/>
    </row>
    <row r="22" spans="2:14" s="23" customFormat="1" x14ac:dyDescent="0.25">
      <c r="B22" s="56"/>
      <c r="C22" s="57"/>
      <c r="D22" s="61" t="s">
        <v>38</v>
      </c>
      <c r="E22" s="62"/>
      <c r="F22" s="62"/>
      <c r="G22" s="62"/>
      <c r="H22" s="62"/>
      <c r="I22" s="62"/>
      <c r="J22" s="62"/>
      <c r="K22" s="62"/>
      <c r="L22" s="62"/>
      <c r="M22" s="62"/>
      <c r="N22" s="63"/>
    </row>
    <row r="23" spans="2:14" s="23" customFormat="1" x14ac:dyDescent="0.25">
      <c r="B23" s="56"/>
      <c r="C23" s="57"/>
      <c r="D23" s="61" t="s">
        <v>39</v>
      </c>
      <c r="E23" s="62"/>
      <c r="F23" s="62"/>
      <c r="G23" s="62"/>
      <c r="H23" s="62"/>
      <c r="I23" s="62"/>
      <c r="J23" s="62"/>
      <c r="K23" s="62"/>
      <c r="L23" s="62"/>
      <c r="M23" s="62"/>
      <c r="N23" s="63"/>
    </row>
    <row r="24" spans="2:14" s="23" customFormat="1" x14ac:dyDescent="0.25">
      <c r="B24" s="56"/>
      <c r="C24" s="57"/>
      <c r="D24" s="61" t="s">
        <v>56</v>
      </c>
      <c r="E24" s="62"/>
      <c r="F24" s="62"/>
      <c r="G24" s="62"/>
      <c r="H24" s="62"/>
      <c r="I24" s="62"/>
      <c r="J24" s="62"/>
      <c r="K24" s="62"/>
      <c r="L24" s="62"/>
      <c r="M24" s="62"/>
      <c r="N24" s="63"/>
    </row>
    <row r="25" spans="2:14" s="23" customFormat="1" x14ac:dyDescent="0.25">
      <c r="B25" s="52" t="s">
        <v>43</v>
      </c>
      <c r="C25" s="53"/>
      <c r="D25" s="27" t="s">
        <v>44</v>
      </c>
      <c r="E25" s="28"/>
      <c r="F25" s="28"/>
      <c r="G25" s="28"/>
      <c r="H25" s="28"/>
      <c r="I25" s="28"/>
      <c r="J25" s="28"/>
      <c r="K25" s="28"/>
      <c r="L25" s="28"/>
      <c r="M25" s="28"/>
      <c r="N25" s="28"/>
    </row>
    <row r="26" spans="2:14" s="23" customFormat="1" x14ac:dyDescent="0.25">
      <c r="B26" s="52" t="s">
        <v>45</v>
      </c>
      <c r="C26" s="53"/>
      <c r="D26" s="24" t="s">
        <v>46</v>
      </c>
      <c r="E26" s="25"/>
      <c r="F26" s="25"/>
      <c r="G26" s="25"/>
      <c r="H26" s="25"/>
      <c r="I26" s="25"/>
      <c r="J26" s="25"/>
      <c r="K26" s="25"/>
      <c r="L26" s="25"/>
      <c r="M26" s="25"/>
      <c r="N26" s="26"/>
    </row>
    <row r="27" spans="2:14" x14ac:dyDescent="0.25">
      <c r="B27" s="46" t="s">
        <v>40</v>
      </c>
      <c r="C27" s="47"/>
      <c r="D27" s="48" t="s">
        <v>41</v>
      </c>
      <c r="E27" s="49"/>
      <c r="F27" s="49"/>
      <c r="G27" s="49"/>
      <c r="H27" s="49"/>
      <c r="I27" s="49"/>
      <c r="J27" s="49"/>
      <c r="K27" s="49"/>
      <c r="L27" s="49"/>
      <c r="M27" s="49"/>
      <c r="N27" s="50"/>
    </row>
    <row r="28" spans="2:14" x14ac:dyDescent="0.25">
      <c r="B28" s="31" t="s">
        <v>42</v>
      </c>
      <c r="C28" s="45"/>
      <c r="D28" s="29" t="s">
        <v>47</v>
      </c>
      <c r="E28" s="29"/>
      <c r="F28" s="29"/>
      <c r="G28" s="29"/>
      <c r="H28" s="29"/>
      <c r="I28" s="29"/>
      <c r="J28" s="29"/>
      <c r="K28" s="29"/>
      <c r="L28" s="29"/>
      <c r="M28" s="29"/>
      <c r="N28" s="30"/>
    </row>
    <row r="35" spans="3:6" x14ac:dyDescent="0.25">
      <c r="D35" s="41"/>
      <c r="E35" s="42"/>
    </row>
    <row r="42" spans="3:6" x14ac:dyDescent="0.25">
      <c r="C42" s="21"/>
      <c r="D42" s="21"/>
      <c r="E42" s="21"/>
      <c r="F42" s="21"/>
    </row>
    <row r="43" spans="3:6" x14ac:dyDescent="0.25">
      <c r="C43" s="21"/>
      <c r="D43" s="21"/>
      <c r="E43" s="21"/>
      <c r="F43" s="21"/>
    </row>
    <row r="44" spans="3:6" x14ac:dyDescent="0.25">
      <c r="C44" s="21"/>
      <c r="D44" s="43"/>
      <c r="E44" s="43"/>
      <c r="F44" s="21"/>
    </row>
    <row r="45" spans="3:6" x14ac:dyDescent="0.25">
      <c r="C45" s="21"/>
      <c r="D45" s="43"/>
      <c r="E45" s="43"/>
      <c r="F45" s="21"/>
    </row>
    <row r="46" spans="3:6" x14ac:dyDescent="0.25">
      <c r="C46" s="21"/>
      <c r="D46" s="43"/>
      <c r="E46" s="43"/>
      <c r="F46" s="21"/>
    </row>
    <row r="47" spans="3:6" x14ac:dyDescent="0.25">
      <c r="C47" s="21"/>
      <c r="D47" s="43"/>
      <c r="E47" s="43"/>
      <c r="F47" s="21"/>
    </row>
    <row r="48" spans="3:6" x14ac:dyDescent="0.25">
      <c r="C48" s="21"/>
      <c r="D48" s="43"/>
      <c r="E48" s="43"/>
      <c r="F48" s="21"/>
    </row>
    <row r="49" spans="3:6" x14ac:dyDescent="0.25">
      <c r="C49" s="21"/>
      <c r="D49" s="43"/>
      <c r="E49" s="43"/>
      <c r="F49" s="21"/>
    </row>
    <row r="50" spans="3:6" x14ac:dyDescent="0.25">
      <c r="C50" s="21"/>
      <c r="D50" s="43"/>
      <c r="E50" s="43"/>
      <c r="F50" s="21"/>
    </row>
    <row r="51" spans="3:6" x14ac:dyDescent="0.25">
      <c r="C51" s="21"/>
      <c r="D51" s="43"/>
      <c r="E51" s="43"/>
      <c r="F51" s="21"/>
    </row>
  </sheetData>
  <mergeCells count="26">
    <mergeCell ref="D19:N19"/>
    <mergeCell ref="B26:C26"/>
    <mergeCell ref="B27:C27"/>
    <mergeCell ref="D27:N27"/>
    <mergeCell ref="B21:C24"/>
    <mergeCell ref="D21:N21"/>
    <mergeCell ref="D22:N22"/>
    <mergeCell ref="D23:N23"/>
    <mergeCell ref="D24:N24"/>
    <mergeCell ref="B25:C25"/>
    <mergeCell ref="B20:C20"/>
    <mergeCell ref="D20:N20"/>
    <mergeCell ref="B2:N2"/>
    <mergeCell ref="B4:B5"/>
    <mergeCell ref="C4:C5"/>
    <mergeCell ref="D4:D5"/>
    <mergeCell ref="E4:E5"/>
    <mergeCell ref="F4:J4"/>
    <mergeCell ref="K4:K5"/>
    <mergeCell ref="L4:L5"/>
    <mergeCell ref="M4:M5"/>
    <mergeCell ref="N4:N5"/>
    <mergeCell ref="N7:N16"/>
    <mergeCell ref="B17:N17"/>
    <mergeCell ref="B18:N18"/>
    <mergeCell ref="B19:C19"/>
  </mergeCells>
  <pageMargins left="0.7" right="0.7" top="0.75" bottom="0.75" header="0.3" footer="0.3"/>
  <pageSetup paperSize="9" scale="64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Мигранова Регина Фангизовна</cp:lastModifiedBy>
  <cp:lastPrinted>2014-01-23T12:16:31Z</cp:lastPrinted>
  <dcterms:created xsi:type="dcterms:W3CDTF">2014-01-23T07:26:08Z</dcterms:created>
  <dcterms:modified xsi:type="dcterms:W3CDTF">2014-01-27T05:19:15Z</dcterms:modified>
</cp:coreProperties>
</file>